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65" yWindow="65341" windowWidth="15180" windowHeight="801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<sst xmlns="http://schemas.openxmlformats.org/spreadsheetml/2006/main" count="197" uniqueCount="181">
  <si>
    <t>1.</t>
  </si>
  <si>
    <t>1.1.</t>
  </si>
  <si>
    <t>1.1.1.</t>
  </si>
  <si>
    <t>1.1.1.1.</t>
  </si>
  <si>
    <t>1.2.</t>
  </si>
  <si>
    <t>1.2.1.</t>
  </si>
  <si>
    <t>1.2.2.</t>
  </si>
  <si>
    <t>I.</t>
  </si>
  <si>
    <t>3.</t>
  </si>
  <si>
    <t>4.</t>
  </si>
  <si>
    <t>3.2.</t>
  </si>
  <si>
    <t>3.2.1.</t>
  </si>
  <si>
    <t>3.2.1.1.</t>
  </si>
  <si>
    <t>4.1.1.</t>
  </si>
  <si>
    <t>4.1.1.1.</t>
  </si>
  <si>
    <t>6.</t>
  </si>
  <si>
    <t>2.1.</t>
  </si>
  <si>
    <t>2.1.1.</t>
  </si>
  <si>
    <t>II.</t>
  </si>
  <si>
    <t>1.1.2.</t>
  </si>
  <si>
    <t>3.1.</t>
  </si>
  <si>
    <t>3.1.1.</t>
  </si>
  <si>
    <t>3.1.1.1.</t>
  </si>
  <si>
    <t xml:space="preserve"> </t>
  </si>
  <si>
    <t>182 1 05 01011 01 0000 110</t>
  </si>
  <si>
    <t>Налог, взимаемый с налогоплательщиков, выбравших в качестве объекта налогообложения доходы</t>
  </si>
  <si>
    <t>1.1.2.1.</t>
  </si>
  <si>
    <t>182 1 05 01021 01 0000 110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</si>
  <si>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</si>
  <si>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</si>
  <si>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182 1 05 02010 02 0000 110</t>
  </si>
  <si>
    <t>Налог на имущество физических лиц</t>
  </si>
  <si>
    <t>182 1 06 01010 03 0000 110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</si>
  <si>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</si>
  <si>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</si>
  <si>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</si>
  <si>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</si>
  <si>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</si>
  <si>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</si>
  <si>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</si>
  <si>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Арендная плата и поступления от продажи права на заключение договоров аренды земельных участков, за исключением земельных участков, предоставленных на инвестиционных условиях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</si>
  <si>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</si>
  <si>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</si>
  <si>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</si>
  <si>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</si>
  <si>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984 1 11 07013 03 0000 120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</si>
  <si>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внутригородскими муниципальными образованиями городов федерального значения Москвы и Санкт-Петербурга</t>
  </si>
  <si>
    <t>000 1 13 00000 00 0000 000</t>
  </si>
  <si>
    <t>4.1.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</si>
  <si>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</si>
  <si>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000 1 16 00000 00 0000 000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</si>
  <si>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</si>
  <si>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</si>
  <si>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000 1 16 90000 00 0000 140</t>
  </si>
  <si>
    <t>Прочие поступления от денежных взысканий (штрафов) и иных сумм в возмещение ущерба</t>
  </si>
  <si>
    <t>000 1 16 90030 03 0000 140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</si>
  <si>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</si>
  <si>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000 1 16 90030 03 0100 140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</si>
  <si>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 в Санкт-Петербурге"</t>
  </si>
  <si>
    <t>859 1 16 90030 03 0200 140</t>
  </si>
  <si>
    <t>Штрафы за административные правонарушения в области предпринимательской деятельности, предусмотренные статьёй 44 Закона Санкт-Петербурга "Об административных правонарушениях в Санкт-Петербурге"</t>
  </si>
  <si>
    <t>000 1 17 00000 00 0000 000</t>
  </si>
  <si>
    <t>ПРОЧИЕ НЕНАЛОГОВЫЕ ДОХОДЫ</t>
  </si>
  <si>
    <t>984 1 17 05030 03 0000 180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</si>
  <si>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</si>
  <si>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>000 2 00 00000 00 0000 000</t>
  </si>
  <si>
    <t>БЕЗВОЗМЕЗДНЫЕ ПОСТУПЛЕНИЯ</t>
  </si>
  <si>
    <t>000 2 02 00000 00 0000 000</t>
  </si>
  <si>
    <t>000 2 02 01001 00 0000 151</t>
  </si>
  <si>
    <t>Дотации на выравнивание бюджетной обеспеченности</t>
  </si>
  <si>
    <t>984 2 02 01001 03 0000 151</t>
  </si>
  <si>
    <t>000 2 02 03000 00 0000 151</t>
  </si>
  <si>
    <t>Субвенции бюджетам субъектов Российской Федерации и муниципальных образований</t>
  </si>
  <si>
    <t>000 2 02 03024 00 0000 151</t>
  </si>
  <si>
    <t>Субвенции местным бюджетам на выполнение передаваемых полномочий субъектов Российской Федерации</t>
  </si>
  <si>
    <t>984 2 02 03024 03 0100 151</t>
  </si>
  <si>
    <t>984 2 02 03024 03 0200 151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</si>
  <si>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</si>
  <si>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 984 2 02 03024 03 0300 151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</si>
  <si>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</si>
  <si>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>000 2 02 03027 00 0000 151</t>
  </si>
  <si>
    <t>Субвенции бюджетам муниципальных образований на содержание ребенка в семье опекуна и приемной семье, а также  вознаграждение, причитающееся приемному родителю</t>
  </si>
  <si>
    <t>984 2 02 03027 03 0000 151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</si>
  <si>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вознаграждение, причитающееся приемному родителю</t>
  </si>
  <si>
    <t>984 2 02 03027 03 0100 151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</si>
  <si>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</si>
  <si>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984 2 02 03027 03 0200 151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</si>
  <si>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</si>
  <si>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ИТОГО ДОХОДОВ</t>
  </si>
  <si>
    <t xml:space="preserve">Налог, взимаемый с налогоплательщиков, выбравшх в качестве объекта налогообложения доходы, уменьшенные на величину расходов </t>
  </si>
  <si>
    <t>БЕЗВОЗМЕЗДНЫЕ ПОСТУПЛЕНИЯ ОТ ДРУГИХ БЮДЖЕТОВ БЮДЖЕТНОЙ СИСТЕМЫ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</si>
  <si>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</si>
  <si>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</si>
  <si>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</si>
  <si>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000 1 17 05000 00 0000 180</t>
  </si>
  <si>
    <t>Прочие неналоговые доходы</t>
  </si>
  <si>
    <t>3.1.1.1.1.</t>
  </si>
  <si>
    <t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</si>
  <si>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984 2 02 03024 03 0000 151</t>
  </si>
  <si>
    <t>000 1 05 01020 01 0000 110</t>
  </si>
  <si>
    <t>000 1 05 02000 02 0000 110</t>
  </si>
  <si>
    <t>000 1 06 01000 00 0000 110</t>
  </si>
  <si>
    <t>000 1 11 05011 02 0000 120</t>
  </si>
  <si>
    <t>830 1 11 05011 02 0100 120</t>
  </si>
  <si>
    <t>ДОХОДЫ ОТ ОКАЗАНИЯ ПЛАТНЫХ УСЛУГ (РАБОТ) И КОМПЕНСАЦИИ ЗАТРАТ ГОСУДАРСТВА</t>
  </si>
  <si>
    <t>000 1 13 02000 00 0000 130</t>
  </si>
  <si>
    <t>Доходы от  компенсации затрат государства</t>
  </si>
  <si>
    <t>000 1 13 02990 00 0000 130</t>
  </si>
  <si>
    <t>Прочие доходы от компенсации затрат государства</t>
  </si>
  <si>
    <t>000 1 13 02993 03 0000 130</t>
  </si>
  <si>
    <t>Прочие доходы от компенсации затрат бюджетов внутригородских муниципальных образований городов федерального значения Москвы и Санкт-Петербурга</t>
  </si>
  <si>
    <t>4.1.1.1.1.</t>
  </si>
  <si>
    <t>867 1 13 02993 03 0100 130</t>
  </si>
  <si>
    <t>Дотации бюджетам внутригородских муниципальных образований городов федерального значения Москвы и Санкт-Петербурга на выравнивание бюджетной обеспеченности</t>
  </si>
  <si>
    <t>000 1 05 01010 01 0000 110</t>
  </si>
  <si>
    <t>Доходы, получаемые в виде арендной платы за земельные участки, государственная собственность на которые не разграничена, и которые расположены в границах городов федерального значения Москвы и Санкт-Петербурга, а также средства от продажи права на заключение договоров аренды указанных земельных участков</t>
  </si>
  <si>
    <t>000 1 16 06000 01 0000 140</t>
  </si>
  <si>
    <t>№ п/п</t>
  </si>
  <si>
    <t>Код</t>
  </si>
  <si>
    <t>Наименование  кода дохода бюджета</t>
  </si>
  <si>
    <t>000 1 00 00000 00 0000 000</t>
  </si>
  <si>
    <t>НАЛОГОВЫЕ И НЕНАЛОГОВЫЕ ДОХОДЫ</t>
  </si>
  <si>
    <t>000 1 05 00000 00 0000 000</t>
  </si>
  <si>
    <t>НАЛОГИ НА СОВОКУПНЫЙ ДОХОД</t>
  </si>
  <si>
    <t>000 1 05 01000 00 0000 110</t>
  </si>
  <si>
    <t xml:space="preserve">Налог, взимаемый в связи с применением упрощенной системы налогообложения </t>
  </si>
  <si>
    <t>1.1.3.</t>
  </si>
  <si>
    <t>182 1 05 01050 01 0000 110</t>
  </si>
  <si>
    <t xml:space="preserve">Минимальный налог, зачисляемый в бюджеты субъектов Российской Федерации </t>
  </si>
  <si>
    <t>5.</t>
  </si>
  <si>
    <t>5.1.</t>
  </si>
  <si>
    <t>5.2.</t>
  </si>
  <si>
    <t>5.2.1.</t>
  </si>
  <si>
    <t>5.2.1.1.</t>
  </si>
  <si>
    <t>5.2.1.2.</t>
  </si>
  <si>
    <t>1.2.1.1.</t>
  </si>
  <si>
    <t>% исполнения</t>
  </si>
  <si>
    <t>1.1.1.2.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</si>
  <si>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</si>
  <si>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</si>
  <si>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</si>
  <si>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1.3.</t>
  </si>
  <si>
    <t>182 1 05 04030 02 0000 110</t>
  </si>
  <si>
    <t>182 1 05 04000 02 0000 110</t>
  </si>
  <si>
    <t>Налог, взимаемый в связи с применением патентной системы налогоблажения</t>
  </si>
  <si>
    <t>Налог, взимаемый в связи с применением патентной системы налогоблажения, зачисляемый в бюджеты городов федерального значенияМосквы и Санкт-Петербурга</t>
  </si>
  <si>
    <t>1.3.1.</t>
  </si>
  <si>
    <t>6.2.</t>
  </si>
  <si>
    <t>6.2.1.</t>
  </si>
  <si>
    <t>1.1.2.2.</t>
  </si>
  <si>
    <t>182 1 05 01022 01 0000 110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</si>
  <si>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</si>
  <si>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182 1 05 01012 01 0000 110</t>
  </si>
  <si>
    <t>4.1.1.1.2.</t>
  </si>
  <si>
    <t>984 1 13 02993 03 0200 130</t>
  </si>
  <si>
    <t>Другие виды прочих доходов от компенсации затрат бюджетов внутригородских муниципальных образований городов федерального значения Москвы и Санкт-Петербурга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</si>
  <si>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</si>
  <si>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</si>
  <si>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984 2 19 03000 03 0000 151</t>
  </si>
  <si>
    <t>Возврат остатков субсидий, субвенций и иных межбюджетных трансфертов, имеющих целевое назначение, прошлых лет из бюджетов внутригородских муниципальных образований городов федерального значения Москвы и Санкт-Петербурга</t>
  </si>
  <si>
    <t>000 2 02 02000 00 0000 151</t>
  </si>
  <si>
    <t>Субсидии бюджетам бюджетной системы Российской Федерации (межбюджетные трансферты)</t>
  </si>
  <si>
    <t>000 2 02 02999 00 0000 151</t>
  </si>
  <si>
    <t>Прочие субсидии</t>
  </si>
  <si>
    <t>984 2 02 02999 03 0000 151</t>
  </si>
  <si>
    <t>Прочие субсидии бюджетам внутригородских муниципальных образований городов федерального значения Москвы и Санкт-Петербурга</t>
  </si>
  <si>
    <t>1.3.1.1.</t>
  </si>
  <si>
    <t>1.3.1.1.1.</t>
  </si>
  <si>
    <t>1.3.1.1.2.</t>
  </si>
  <si>
    <t>1.3.1.1.3.</t>
  </si>
  <si>
    <t>1.3.2.</t>
  </si>
  <si>
    <t>1.3.2.1.</t>
  </si>
  <si>
    <t>1.3.2.1.1.</t>
  </si>
  <si>
    <t>1.3.2.1.2.</t>
  </si>
  <si>
    <t>тыс.руб.</t>
  </si>
  <si>
    <r>
      <t xml:space="preserve">Кассовое исполне-ние на </t>
    </r>
    <r>
      <rPr>
        <b/>
        <i/>
        <sz val="10"/>
        <rFont val="Times New Roman"/>
        <family val="1"/>
      </rPr>
      <t>01.07.2014</t>
    </r>
  </si>
  <si>
    <t>Исполнение местного бюджета муниципального образования город Петергоф  по доходам  за первое полугодие 2014 года</t>
  </si>
  <si>
    <t>Приложение № 1 к Постановлению МА МО г.Петергоф</t>
  </si>
  <si>
    <t>Утверждено по плану  на 2014 год</t>
  </si>
  <si>
    <t>2.</t>
  </si>
  <si>
    <t>от      08.07.2014 года № 101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</si>
</sst>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2"/>
      <color indexed="56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56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justify"/>
    </xf>
    <xf numFmtId="0" fontId="0" fillId="0" borderId="0" xfId="0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/>
    </xf>
    <xf numFmtId="164" fontId="10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left"/>
    </xf>
    <xf numFmtId="0" fontId="11" fillId="0" borderId="10" xfId="0" applyFont="1" applyBorder="1" applyAlignment="1">
      <alignment vertical="justify"/>
    </xf>
    <xf numFmtId="0" fontId="12" fillId="0" borderId="0" xfId="0" applyFont="1" applyAlignment="1">
      <alignment/>
    </xf>
    <xf numFmtId="0" fontId="13" fillId="0" borderId="10" xfId="0" applyFont="1" applyBorder="1" applyAlignment="1">
      <alignment vertical="justify"/>
    </xf>
    <xf numFmtId="164" fontId="14" fillId="0" borderId="10" xfId="0" applyNumberFormat="1" applyFont="1" applyBorder="1" applyAlignment="1">
      <alignment/>
    </xf>
    <xf numFmtId="0" fontId="12" fillId="0" borderId="10" xfId="0" applyFont="1" applyBorder="1" applyAlignment="1">
      <alignment vertical="justify"/>
    </xf>
    <xf numFmtId="0" fontId="4" fillId="0" borderId="0" xfId="0" applyFont="1" applyAlignment="1">
      <alignment/>
    </xf>
    <xf numFmtId="164" fontId="9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164" fontId="11" fillId="33" borderId="10" xfId="0" applyNumberFormat="1" applyFont="1" applyFill="1" applyBorder="1" applyAlignment="1">
      <alignment/>
    </xf>
    <xf numFmtId="0" fontId="10" fillId="0" borderId="10" xfId="0" applyFont="1" applyBorder="1" applyAlignment="1">
      <alignment vertical="justify"/>
    </xf>
    <xf numFmtId="0" fontId="11" fillId="0" borderId="10" xfId="0" applyFont="1" applyBorder="1" applyAlignment="1">
      <alignment/>
    </xf>
    <xf numFmtId="164" fontId="11" fillId="0" borderId="10" xfId="0" applyNumberFormat="1" applyFont="1" applyBorder="1" applyAlignment="1">
      <alignment/>
    </xf>
    <xf numFmtId="164" fontId="12" fillId="0" borderId="10" xfId="0" applyNumberFormat="1" applyFont="1" applyBorder="1" applyAlignment="1">
      <alignment/>
    </xf>
    <xf numFmtId="164" fontId="13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13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0" fontId="13" fillId="0" borderId="0" xfId="0" applyFont="1" applyAlignment="1">
      <alignment/>
    </xf>
    <xf numFmtId="0" fontId="12" fillId="0" borderId="10" xfId="0" applyFont="1" applyBorder="1" applyAlignment="1">
      <alignment/>
    </xf>
    <xf numFmtId="0" fontId="15" fillId="0" borderId="10" xfId="0" applyFont="1" applyBorder="1" applyAlignment="1">
      <alignment horizontal="center"/>
    </xf>
    <xf numFmtId="164" fontId="8" fillId="0" borderId="10" xfId="0" applyNumberFormat="1" applyFont="1" applyBorder="1" applyAlignment="1">
      <alignment/>
    </xf>
    <xf numFmtId="0" fontId="13" fillId="0" borderId="10" xfId="0" applyFont="1" applyBorder="1" applyAlignment="1">
      <alignment wrapText="1" shrinkToFit="1"/>
    </xf>
    <xf numFmtId="0" fontId="11" fillId="0" borderId="10" xfId="0" applyFont="1" applyBorder="1" applyAlignment="1">
      <alignment horizontal="left" vertical="top"/>
    </xf>
    <xf numFmtId="0" fontId="13" fillId="0" borderId="10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/>
    </xf>
    <xf numFmtId="2" fontId="13" fillId="0" borderId="10" xfId="0" applyNumberFormat="1" applyFont="1" applyBorder="1" applyAlignment="1">
      <alignment horizontal="left" vertical="top"/>
    </xf>
    <xf numFmtId="2" fontId="12" fillId="0" borderId="10" xfId="0" applyNumberFormat="1" applyFont="1" applyBorder="1" applyAlignment="1">
      <alignment horizontal="left" vertical="top"/>
    </xf>
    <xf numFmtId="0" fontId="11" fillId="0" borderId="10" xfId="0" applyFont="1" applyBorder="1" applyAlignment="1">
      <alignment horizontal="center" vertical="top"/>
    </xf>
    <xf numFmtId="0" fontId="13" fillId="0" borderId="10" xfId="0" applyFont="1" applyBorder="1" applyAlignment="1">
      <alignment horizontal="center" vertical="top"/>
    </xf>
    <xf numFmtId="14" fontId="12" fillId="0" borderId="10" xfId="0" applyNumberFormat="1" applyFont="1" applyBorder="1" applyAlignment="1">
      <alignment horizontal="center" vertical="top"/>
    </xf>
    <xf numFmtId="14" fontId="13" fillId="0" borderId="10" xfId="0" applyNumberFormat="1" applyFont="1" applyBorder="1" applyAlignment="1">
      <alignment horizontal="center" vertical="top"/>
    </xf>
    <xf numFmtId="0" fontId="12" fillId="0" borderId="10" xfId="0" applyFont="1" applyBorder="1" applyAlignment="1">
      <alignment horizontal="center" vertical="top"/>
    </xf>
    <xf numFmtId="16" fontId="11" fillId="0" borderId="10" xfId="0" applyNumberFormat="1" applyFont="1" applyBorder="1" applyAlignment="1">
      <alignment horizontal="center" vertical="top"/>
    </xf>
    <xf numFmtId="16" fontId="13" fillId="0" borderId="10" xfId="0" applyNumberFormat="1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164" fontId="16" fillId="0" borderId="10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0" fontId="10" fillId="0" borderId="0" xfId="0" applyFont="1" applyAlignment="1">
      <alignment/>
    </xf>
    <xf numFmtId="10" fontId="10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164" fontId="12" fillId="0" borderId="11" xfId="0" applyNumberFormat="1" applyFont="1" applyBorder="1" applyAlignment="1">
      <alignment/>
    </xf>
    <xf numFmtId="164" fontId="13" fillId="33" borderId="10" xfId="0" applyNumberFormat="1" applyFont="1" applyFill="1" applyBorder="1" applyAlignment="1">
      <alignment/>
    </xf>
    <xf numFmtId="0" fontId="11" fillId="0" borderId="10" xfId="0" applyFont="1" applyBorder="1" applyAlignment="1">
      <alignment vertical="top"/>
    </xf>
    <xf numFmtId="0" fontId="11" fillId="0" borderId="12" xfId="0" applyFont="1" applyBorder="1" applyAlignment="1">
      <alignment/>
    </xf>
    <xf numFmtId="164" fontId="10" fillId="0" borderId="10" xfId="0" applyNumberFormat="1" applyFont="1" applyBorder="1" applyAlignment="1">
      <alignment horizontal="right"/>
    </xf>
    <xf numFmtId="164" fontId="11" fillId="0" borderId="10" xfId="0" applyNumberFormat="1" applyFont="1" applyBorder="1" applyAlignment="1">
      <alignment horizontal="right"/>
    </xf>
    <xf numFmtId="10" fontId="10" fillId="0" borderId="10" xfId="0" applyNumberFormat="1" applyFont="1" applyBorder="1" applyAlignment="1">
      <alignment horizontal="right"/>
    </xf>
    <xf numFmtId="164" fontId="11" fillId="0" borderId="10" xfId="0" applyNumberFormat="1" applyFont="1" applyBorder="1" applyAlignment="1">
      <alignment horizontal="right" vertical="top"/>
    </xf>
    <xf numFmtId="10" fontId="10" fillId="0" borderId="10" xfId="0" applyNumberFormat="1" applyFont="1" applyBorder="1" applyAlignment="1">
      <alignment horizontal="right" vertical="top"/>
    </xf>
    <xf numFmtId="164" fontId="13" fillId="0" borderId="10" xfId="0" applyNumberFormat="1" applyFont="1" applyBorder="1" applyAlignment="1">
      <alignment horizontal="right"/>
    </xf>
    <xf numFmtId="164" fontId="12" fillId="0" borderId="10" xfId="0" applyNumberFormat="1" applyFont="1" applyBorder="1" applyAlignment="1">
      <alignment horizontal="right"/>
    </xf>
    <xf numFmtId="14" fontId="3" fillId="0" borderId="0" xfId="0" applyNumberFormat="1" applyFont="1" applyAlignment="1">
      <alignment/>
    </xf>
    <xf numFmtId="164" fontId="57" fillId="0" borderId="10" xfId="0" applyNumberFormat="1" applyFont="1" applyBorder="1" applyAlignment="1">
      <alignment/>
    </xf>
    <xf numFmtId="10" fontId="11" fillId="0" borderId="10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10" fillId="0" borderId="10" xfId="0" applyFont="1" applyBorder="1" applyAlignment="1">
      <alignment/>
    </xf>
    <xf numFmtId="164" fontId="5" fillId="0" borderId="10" xfId="0" applyNumberFormat="1" applyFont="1" applyBorder="1" applyAlignment="1">
      <alignment horizontal="right"/>
    </xf>
    <xf numFmtId="10" fontId="12" fillId="0" borderId="10" xfId="0" applyNumberFormat="1" applyFont="1" applyBorder="1" applyAlignment="1">
      <alignment/>
    </xf>
    <xf numFmtId="10" fontId="13" fillId="0" borderId="10" xfId="0" applyNumberFormat="1" applyFont="1" applyBorder="1" applyAlignment="1">
      <alignment/>
    </xf>
    <xf numFmtId="10" fontId="12" fillId="0" borderId="10" xfId="0" applyNumberFormat="1" applyFont="1" applyBorder="1" applyAlignment="1">
      <alignment horizontal="right"/>
    </xf>
    <xf numFmtId="0" fontId="18" fillId="0" borderId="10" xfId="0" applyFont="1" applyBorder="1" applyAlignment="1">
      <alignment horizontal="center" vertical="top"/>
    </xf>
    <xf numFmtId="0" fontId="18" fillId="0" borderId="10" xfId="0" applyFont="1" applyBorder="1" applyAlignment="1">
      <alignment horizontal="center" vertical="justify"/>
    </xf>
    <xf numFmtId="0" fontId="11" fillId="0" borderId="10" xfId="0" applyFont="1" applyBorder="1" applyAlignment="1">
      <alignment horizontal="center" vertical="justify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 wrapText="1" shrinkToFit="1"/>
    </xf>
    <xf numFmtId="0" fontId="3" fillId="0" borderId="0" xfId="0" applyFont="1" applyAlignment="1">
      <alignment wrapText="1" shrinkToFit="1"/>
    </xf>
    <xf numFmtId="0" fontId="10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58" fillId="0" borderId="13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right"/>
    </xf>
    <xf numFmtId="0" fontId="3" fillId="0" borderId="0" xfId="0" applyFont="1" applyAlignment="1">
      <alignment wrapText="1" shrinkToFit="1"/>
    </xf>
    <xf numFmtId="0" fontId="6" fillId="0" borderId="0" xfId="0" applyFont="1" applyAlignment="1">
      <alignment horizontal="right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tabSelected="1" zoomScalePageLayoutView="0" workbookViewId="0" topLeftCell="A4">
      <selection activeCell="J15" sqref="J15"/>
    </sheetView>
  </sheetViews>
  <sheetFormatPr defaultColWidth="9.140625" defaultRowHeight="15"/>
  <cols>
    <col min="1" max="1" width="9.8515625" style="6" customWidth="1"/>
    <col min="2" max="2" width="28.140625" style="1" customWidth="1"/>
    <col min="3" max="3" width="74.57421875" style="1" customWidth="1"/>
    <col min="4" max="5" width="11.28125" style="1" customWidth="1"/>
    <col min="6" max="6" width="11.8515625" style="1" customWidth="1"/>
    <col min="7" max="16384" width="9.140625" style="1" customWidth="1"/>
  </cols>
  <sheetData>
    <row r="1" spans="4:6" ht="15" hidden="1">
      <c r="D1" s="92" t="s">
        <v>23</v>
      </c>
      <c r="E1" s="93"/>
      <c r="F1" s="93"/>
    </row>
    <row r="2" spans="3:6" ht="3" customHeight="1" hidden="1">
      <c r="C2" s="94" t="s">
        <v>23</v>
      </c>
      <c r="D2" s="95"/>
      <c r="E2" s="95"/>
      <c r="F2" s="95"/>
    </row>
    <row r="3" spans="1:5" ht="15" hidden="1">
      <c r="A3" s="3"/>
      <c r="B3" s="96"/>
      <c r="C3" s="85"/>
      <c r="D3" s="85"/>
      <c r="E3" s="4"/>
    </row>
    <row r="4" spans="1:6" ht="15">
      <c r="A4" s="3"/>
      <c r="B4" s="73"/>
      <c r="C4" s="98" t="s">
        <v>177</v>
      </c>
      <c r="D4" s="98"/>
      <c r="E4" s="98"/>
      <c r="F4" s="98"/>
    </row>
    <row r="5" spans="1:6" ht="15">
      <c r="A5" s="3"/>
      <c r="B5" s="73"/>
      <c r="C5" s="98" t="s">
        <v>180</v>
      </c>
      <c r="D5" s="98"/>
      <c r="E5" s="98"/>
      <c r="F5" s="98"/>
    </row>
    <row r="6" spans="1:5" ht="6" customHeight="1">
      <c r="A6" s="3"/>
      <c r="B6" s="85" t="s">
        <v>23</v>
      </c>
      <c r="C6" s="85"/>
      <c r="D6" s="85"/>
      <c r="E6" s="85"/>
    </row>
    <row r="7" spans="1:5" ht="15" hidden="1">
      <c r="A7" s="3"/>
      <c r="B7" s="3"/>
      <c r="C7" s="85" t="s">
        <v>23</v>
      </c>
      <c r="D7" s="85"/>
      <c r="E7" s="85"/>
    </row>
    <row r="8" spans="1:5" ht="15" hidden="1">
      <c r="A8" s="3"/>
      <c r="B8" s="3"/>
      <c r="C8" s="86"/>
      <c r="D8" s="97"/>
      <c r="E8" s="97"/>
    </row>
    <row r="9" spans="1:5" s="2" customFormat="1" ht="15" hidden="1">
      <c r="A9" s="3"/>
      <c r="B9" s="3"/>
      <c r="C9" s="85" t="s">
        <v>23</v>
      </c>
      <c r="D9" s="85"/>
      <c r="E9" s="85"/>
    </row>
    <row r="10" spans="1:5" s="2" customFormat="1" ht="4.5" customHeight="1" hidden="1">
      <c r="A10" s="3"/>
      <c r="B10" s="3"/>
      <c r="C10" s="86"/>
      <c r="D10" s="87"/>
      <c r="E10" s="87"/>
    </row>
    <row r="11" spans="1:6" s="5" customFormat="1" ht="33.75" customHeight="1">
      <c r="A11" s="89" t="s">
        <v>176</v>
      </c>
      <c r="B11" s="89"/>
      <c r="C11" s="89"/>
      <c r="D11" s="89"/>
      <c r="E11" s="83"/>
      <c r="F11" s="83"/>
    </row>
    <row r="12" spans="1:6" s="5" customFormat="1" ht="2.25" customHeight="1">
      <c r="A12" s="88"/>
      <c r="B12" s="88"/>
      <c r="C12" s="88"/>
      <c r="D12" s="88"/>
      <c r="E12" s="54"/>
      <c r="F12" s="8"/>
    </row>
    <row r="13" spans="1:6" s="5" customFormat="1" ht="12" customHeight="1">
      <c r="A13" s="10"/>
      <c r="B13" s="10"/>
      <c r="C13" s="10"/>
      <c r="D13" s="90" t="s">
        <v>174</v>
      </c>
      <c r="E13" s="91"/>
      <c r="F13" s="8"/>
    </row>
    <row r="14" spans="1:6" s="10" customFormat="1" ht="65.25" customHeight="1">
      <c r="A14" s="79" t="s">
        <v>117</v>
      </c>
      <c r="B14" s="79" t="s">
        <v>118</v>
      </c>
      <c r="C14" s="80" t="s">
        <v>119</v>
      </c>
      <c r="D14" s="81" t="s">
        <v>178</v>
      </c>
      <c r="E14" s="81" t="s">
        <v>175</v>
      </c>
      <c r="F14" s="81" t="s">
        <v>136</v>
      </c>
    </row>
    <row r="15" spans="1:6" s="14" customFormat="1" ht="19.5" customHeight="1">
      <c r="A15" s="9" t="s">
        <v>7</v>
      </c>
      <c r="B15" s="11" t="s">
        <v>120</v>
      </c>
      <c r="C15" s="12" t="s">
        <v>121</v>
      </c>
      <c r="D15" s="13">
        <f>SUM(D16+D27+D32+D40+D46+D52+D30)</f>
        <v>136110.7</v>
      </c>
      <c r="E15" s="13">
        <f>SUM(E16+E30+E32+E43+E46+E52)</f>
        <v>74010.49999999999</v>
      </c>
      <c r="F15" s="55">
        <f>E15/D15</f>
        <v>0.5437522545986464</v>
      </c>
    </row>
    <row r="16" spans="1:6" s="14" customFormat="1" ht="16.5" customHeight="1">
      <c r="A16" s="9" t="s">
        <v>0</v>
      </c>
      <c r="B16" s="11" t="s">
        <v>122</v>
      </c>
      <c r="C16" s="12" t="s">
        <v>123</v>
      </c>
      <c r="D16" s="13">
        <f>SUM(D17+D25)</f>
        <v>78322.3</v>
      </c>
      <c r="E16" s="13">
        <f>SUM(E17+E25+E28)</f>
        <v>47401.99999999999</v>
      </c>
      <c r="F16" s="55">
        <f>E16/D16</f>
        <v>0.6052171603745037</v>
      </c>
    </row>
    <row r="17" spans="1:6" s="17" customFormat="1" ht="29.25" customHeight="1">
      <c r="A17" s="44" t="s">
        <v>1</v>
      </c>
      <c r="B17" s="38" t="s">
        <v>124</v>
      </c>
      <c r="C17" s="16" t="s">
        <v>125</v>
      </c>
      <c r="D17" s="27">
        <f>D18+D21+D24</f>
        <v>71128.3</v>
      </c>
      <c r="E17" s="52">
        <f>SUM(E18+E21+E24)</f>
        <v>44513.899999999994</v>
      </c>
      <c r="F17" s="55">
        <f>E17/D17</f>
        <v>0.6258254450057149</v>
      </c>
    </row>
    <row r="18" spans="1:6" s="17" customFormat="1" ht="30.75" customHeight="1">
      <c r="A18" s="45" t="s">
        <v>2</v>
      </c>
      <c r="B18" s="39" t="s">
        <v>114</v>
      </c>
      <c r="C18" s="18" t="s">
        <v>25</v>
      </c>
      <c r="D18" s="29">
        <f>SUM(D19:D19)</f>
        <v>51194</v>
      </c>
      <c r="E18" s="19">
        <f>SUM(E19:E20)</f>
        <v>30330.7</v>
      </c>
      <c r="F18" s="76">
        <f>E18/D18</f>
        <v>0.5924659139742938</v>
      </c>
    </row>
    <row r="19" spans="1:6" s="21" customFormat="1" ht="30.75" customHeight="1">
      <c r="A19" s="46" t="s">
        <v>3</v>
      </c>
      <c r="B19" s="40" t="s">
        <v>24</v>
      </c>
      <c r="C19" s="20" t="s">
        <v>25</v>
      </c>
      <c r="D19" s="28">
        <v>51194</v>
      </c>
      <c r="E19" s="56">
        <v>30309</v>
      </c>
      <c r="F19" s="76">
        <f>E19/D19</f>
        <v>0.5920420361761144</v>
      </c>
    </row>
    <row r="20" spans="1:6" s="21" customFormat="1" ht="45" customHeight="1">
      <c r="A20" s="46" t="s">
        <v>137</v>
      </c>
      <c r="B20" s="40" t="s">
        <v>152</v>
      </c>
      <c r="C20" s="20" t="s">
        <v>138</v>
      </c>
      <c r="D20" s="28">
        <v>0</v>
      </c>
      <c r="E20" s="56">
        <v>21.7</v>
      </c>
      <c r="F20" s="76">
        <v>0</v>
      </c>
    </row>
    <row r="21" spans="1:6" s="23" customFormat="1" ht="37.5" customHeight="1">
      <c r="A21" s="47" t="s">
        <v>19</v>
      </c>
      <c r="B21" s="39" t="s">
        <v>99</v>
      </c>
      <c r="C21" s="18" t="s">
        <v>89</v>
      </c>
      <c r="D21" s="29">
        <f>SUM(D22:D22)</f>
        <v>16139.3</v>
      </c>
      <c r="E21" s="57">
        <f>SUM(E22:E23)</f>
        <v>10466.5</v>
      </c>
      <c r="F21" s="76">
        <f>SUM(F22)</f>
        <v>0.651087717559002</v>
      </c>
    </row>
    <row r="22" spans="1:6" s="21" customFormat="1" ht="33" customHeight="1">
      <c r="A22" s="48" t="s">
        <v>26</v>
      </c>
      <c r="B22" s="40" t="s">
        <v>27</v>
      </c>
      <c r="C22" s="20" t="s">
        <v>28</v>
      </c>
      <c r="D22" s="28">
        <v>16139.3</v>
      </c>
      <c r="E22" s="22">
        <v>10508.1</v>
      </c>
      <c r="F22" s="76">
        <f>E22/D22</f>
        <v>0.651087717559002</v>
      </c>
    </row>
    <row r="23" spans="1:6" s="17" customFormat="1" ht="34.5" customHeight="1">
      <c r="A23" s="48" t="s">
        <v>149</v>
      </c>
      <c r="B23" s="40" t="s">
        <v>150</v>
      </c>
      <c r="C23" s="20" t="s">
        <v>151</v>
      </c>
      <c r="D23" s="71">
        <v>0</v>
      </c>
      <c r="E23" s="56">
        <v>-41.6</v>
      </c>
      <c r="F23" s="76"/>
    </row>
    <row r="24" spans="1:6" s="33" customFormat="1" ht="32.25" customHeight="1">
      <c r="A24" s="45" t="s">
        <v>126</v>
      </c>
      <c r="B24" s="39" t="s">
        <v>127</v>
      </c>
      <c r="C24" s="18" t="s">
        <v>128</v>
      </c>
      <c r="D24" s="29">
        <v>3795</v>
      </c>
      <c r="E24" s="56">
        <v>3716.7</v>
      </c>
      <c r="F24" s="76">
        <f>E24/D24</f>
        <v>0.9793675889328063</v>
      </c>
    </row>
    <row r="25" spans="1:6" s="14" customFormat="1" ht="33" customHeight="1">
      <c r="A25" s="49" t="s">
        <v>4</v>
      </c>
      <c r="B25" s="38" t="s">
        <v>100</v>
      </c>
      <c r="C25" s="16" t="s">
        <v>29</v>
      </c>
      <c r="D25" s="24">
        <f>SUM(D26)</f>
        <v>7194</v>
      </c>
      <c r="E25" s="36">
        <f>SUM(E26:E27)</f>
        <v>2771.1000000000004</v>
      </c>
      <c r="F25" s="72">
        <f>E25/D25</f>
        <v>0.3851959966638866</v>
      </c>
    </row>
    <row r="26" spans="1:6" s="14" customFormat="1" ht="24.75" customHeight="1">
      <c r="A26" s="50" t="s">
        <v>5</v>
      </c>
      <c r="B26" s="39" t="s">
        <v>30</v>
      </c>
      <c r="C26" s="18" t="s">
        <v>29</v>
      </c>
      <c r="D26" s="60">
        <v>7194</v>
      </c>
      <c r="E26" s="57">
        <v>2752.8</v>
      </c>
      <c r="F26" s="76">
        <f>E26/D26</f>
        <v>0.382652210175146</v>
      </c>
    </row>
    <row r="27" spans="1:6" s="14" customFormat="1" ht="30.75" customHeight="1">
      <c r="A27" s="50" t="s">
        <v>6</v>
      </c>
      <c r="B27" s="39" t="s">
        <v>139</v>
      </c>
      <c r="C27" s="18" t="s">
        <v>140</v>
      </c>
      <c r="D27" s="60">
        <v>0</v>
      </c>
      <c r="E27" s="31">
        <v>18.3</v>
      </c>
      <c r="F27" s="76">
        <v>0</v>
      </c>
    </row>
    <row r="28" spans="1:6" s="17" customFormat="1" ht="15.75" customHeight="1">
      <c r="A28" s="49" t="s">
        <v>141</v>
      </c>
      <c r="B28" s="38" t="s">
        <v>143</v>
      </c>
      <c r="C28" s="16" t="s">
        <v>144</v>
      </c>
      <c r="D28" s="24">
        <v>0</v>
      </c>
      <c r="E28" s="58">
        <f>SUM(E29)</f>
        <v>117</v>
      </c>
      <c r="F28" s="55">
        <v>0</v>
      </c>
    </row>
    <row r="29" spans="1:6" s="23" customFormat="1" ht="50.25" customHeight="1">
      <c r="A29" s="50" t="s">
        <v>146</v>
      </c>
      <c r="B29" s="39" t="s">
        <v>142</v>
      </c>
      <c r="C29" s="18" t="s">
        <v>145</v>
      </c>
      <c r="D29" s="60">
        <v>0</v>
      </c>
      <c r="E29" s="31">
        <v>117</v>
      </c>
      <c r="F29" s="76">
        <v>0</v>
      </c>
    </row>
    <row r="30" spans="1:6" s="14" customFormat="1" ht="20.25" customHeight="1">
      <c r="A30" s="49" t="s">
        <v>16</v>
      </c>
      <c r="B30" s="15" t="s">
        <v>101</v>
      </c>
      <c r="C30" s="26" t="s">
        <v>31</v>
      </c>
      <c r="D30" s="27">
        <f>SUM(D31)</f>
        <v>11357</v>
      </c>
      <c r="E30" s="58">
        <f>SUM(E31)</f>
        <v>3558.9</v>
      </c>
      <c r="F30" s="55">
        <f>E30/D30</f>
        <v>0.3133662058642247</v>
      </c>
    </row>
    <row r="31" spans="1:6" s="17" customFormat="1" ht="62.25" customHeight="1">
      <c r="A31" s="45" t="s">
        <v>17</v>
      </c>
      <c r="B31" s="39" t="s">
        <v>32</v>
      </c>
      <c r="C31" s="18" t="s">
        <v>33</v>
      </c>
      <c r="D31" s="29">
        <v>11357</v>
      </c>
      <c r="E31" s="31">
        <v>3558.9</v>
      </c>
      <c r="F31" s="76">
        <f aca="true" t="shared" si="0" ref="F31:F75">E31/D31</f>
        <v>0.3133662058642247</v>
      </c>
    </row>
    <row r="32" spans="1:6" s="23" customFormat="1" ht="51" customHeight="1">
      <c r="A32" s="51" t="s">
        <v>8</v>
      </c>
      <c r="B32" s="41" t="s">
        <v>34</v>
      </c>
      <c r="C32" s="25" t="s">
        <v>35</v>
      </c>
      <c r="D32" s="13">
        <f>SUM(D33+D37)</f>
        <v>39381.4</v>
      </c>
      <c r="E32" s="13">
        <f>SUM(E33+E37)</f>
        <v>19933</v>
      </c>
      <c r="F32" s="55">
        <f t="shared" si="0"/>
        <v>0.5061526507437522</v>
      </c>
    </row>
    <row r="33" spans="1:6" s="21" customFormat="1" ht="81.75" customHeight="1">
      <c r="A33" s="44" t="s">
        <v>20</v>
      </c>
      <c r="B33" s="38" t="s">
        <v>36</v>
      </c>
      <c r="C33" s="16" t="s">
        <v>37</v>
      </c>
      <c r="D33" s="27">
        <f aca="true" t="shared" si="1" ref="D33:E35">SUM(D34)</f>
        <v>39380</v>
      </c>
      <c r="E33" s="27">
        <f t="shared" si="1"/>
        <v>19716.2</v>
      </c>
      <c r="F33" s="55">
        <f t="shared" si="0"/>
        <v>0.50066531234129</v>
      </c>
    </row>
    <row r="34" spans="1:6" s="21" customFormat="1" ht="62.25" customHeight="1">
      <c r="A34" s="47" t="s">
        <v>21</v>
      </c>
      <c r="B34" s="39" t="s">
        <v>38</v>
      </c>
      <c r="C34" s="18" t="s">
        <v>39</v>
      </c>
      <c r="D34" s="29">
        <f t="shared" si="1"/>
        <v>39380</v>
      </c>
      <c r="E34" s="22">
        <f t="shared" si="1"/>
        <v>19716.2</v>
      </c>
      <c r="F34" s="76">
        <f t="shared" si="0"/>
        <v>0.50066531234129</v>
      </c>
    </row>
    <row r="35" spans="1:6" s="17" customFormat="1" ht="77.25" customHeight="1">
      <c r="A35" s="46" t="s">
        <v>22</v>
      </c>
      <c r="B35" s="40" t="s">
        <v>102</v>
      </c>
      <c r="C35" s="20" t="s">
        <v>115</v>
      </c>
      <c r="D35" s="28">
        <f t="shared" si="1"/>
        <v>39380</v>
      </c>
      <c r="E35" s="28">
        <f t="shared" si="1"/>
        <v>19716.2</v>
      </c>
      <c r="F35" s="76">
        <f t="shared" si="0"/>
        <v>0.50066531234129</v>
      </c>
    </row>
    <row r="36" spans="1:6" s="23" customFormat="1" ht="48.75" customHeight="1">
      <c r="A36" s="46" t="s">
        <v>96</v>
      </c>
      <c r="B36" s="40" t="s">
        <v>103</v>
      </c>
      <c r="C36" s="20" t="s">
        <v>40</v>
      </c>
      <c r="D36" s="28">
        <v>39380</v>
      </c>
      <c r="E36" s="29">
        <v>19716.2</v>
      </c>
      <c r="F36" s="76">
        <f t="shared" si="0"/>
        <v>0.50066531234129</v>
      </c>
    </row>
    <row r="37" spans="1:6" s="21" customFormat="1" ht="30" customHeight="1">
      <c r="A37" s="44" t="s">
        <v>10</v>
      </c>
      <c r="B37" s="38" t="s">
        <v>41</v>
      </c>
      <c r="C37" s="16" t="s">
        <v>42</v>
      </c>
      <c r="D37" s="27">
        <f>SUM(D38)</f>
        <v>1.4</v>
      </c>
      <c r="E37" s="27">
        <f>SUM(E38)</f>
        <v>216.8</v>
      </c>
      <c r="F37" s="55">
        <f t="shared" si="0"/>
        <v>154.85714285714286</v>
      </c>
    </row>
    <row r="38" spans="1:6" s="14" customFormat="1" ht="45" customHeight="1">
      <c r="A38" s="47" t="s">
        <v>11</v>
      </c>
      <c r="B38" s="39" t="s">
        <v>43</v>
      </c>
      <c r="C38" s="18" t="s">
        <v>44</v>
      </c>
      <c r="D38" s="29">
        <f>SUM(D39)</f>
        <v>1.4</v>
      </c>
      <c r="E38" s="28">
        <f>SUM(E39)</f>
        <v>216.8</v>
      </c>
      <c r="F38" s="77">
        <f t="shared" si="0"/>
        <v>154.85714285714286</v>
      </c>
    </row>
    <row r="39" spans="1:6" s="17" customFormat="1" ht="84" customHeight="1">
      <c r="A39" s="48" t="s">
        <v>12</v>
      </c>
      <c r="B39" s="40" t="s">
        <v>45</v>
      </c>
      <c r="C39" s="20" t="s">
        <v>46</v>
      </c>
      <c r="D39" s="28">
        <v>1.4</v>
      </c>
      <c r="E39" s="57">
        <v>216.8</v>
      </c>
      <c r="F39" s="77">
        <f t="shared" si="0"/>
        <v>154.85714285714286</v>
      </c>
    </row>
    <row r="40" spans="1:6" s="17" customFormat="1" ht="32.25" customHeight="1">
      <c r="A40" s="51" t="s">
        <v>9</v>
      </c>
      <c r="B40" s="41" t="s">
        <v>47</v>
      </c>
      <c r="C40" s="25" t="s">
        <v>104</v>
      </c>
      <c r="D40" s="63">
        <f>SUM(D41)</f>
        <v>2700</v>
      </c>
      <c r="E40" s="64">
        <f>SUM(E41)</f>
        <v>600.4</v>
      </c>
      <c r="F40" s="65">
        <f t="shared" si="0"/>
        <v>0.22237037037037036</v>
      </c>
    </row>
    <row r="41" spans="1:6" s="23" customFormat="1" ht="22.5" customHeight="1">
      <c r="A41" s="44" t="s">
        <v>48</v>
      </c>
      <c r="B41" s="38" t="s">
        <v>105</v>
      </c>
      <c r="C41" s="61" t="s">
        <v>106</v>
      </c>
      <c r="D41" s="66">
        <f>SUM(D43)</f>
        <v>2700</v>
      </c>
      <c r="E41" s="66">
        <f>SUM(E42)</f>
        <v>600.4</v>
      </c>
      <c r="F41" s="67">
        <f t="shared" si="0"/>
        <v>0.22237037037037036</v>
      </c>
    </row>
    <row r="42" spans="1:6" s="17" customFormat="1" ht="22.5" customHeight="1">
      <c r="A42" s="44" t="s">
        <v>13</v>
      </c>
      <c r="B42" s="38" t="s">
        <v>107</v>
      </c>
      <c r="C42" s="16" t="s">
        <v>108</v>
      </c>
      <c r="D42" s="64">
        <f>D43</f>
        <v>2700</v>
      </c>
      <c r="E42" s="75">
        <f>SUM(E43)</f>
        <v>600.4</v>
      </c>
      <c r="F42" s="65">
        <f t="shared" si="0"/>
        <v>0.22237037037037036</v>
      </c>
    </row>
    <row r="43" spans="1:6" s="14" customFormat="1" ht="45.75" customHeight="1">
      <c r="A43" s="45" t="s">
        <v>14</v>
      </c>
      <c r="B43" s="39" t="s">
        <v>109</v>
      </c>
      <c r="C43" s="18" t="s">
        <v>110</v>
      </c>
      <c r="D43" s="68">
        <f>SUM(D44)</f>
        <v>2700</v>
      </c>
      <c r="E43" s="69">
        <f>SUM(E44+E45)</f>
        <v>600.4</v>
      </c>
      <c r="F43" s="78">
        <f t="shared" si="0"/>
        <v>0.22237037037037036</v>
      </c>
    </row>
    <row r="44" spans="1:6" s="17" customFormat="1" ht="62.25" customHeight="1">
      <c r="A44" s="48" t="s">
        <v>111</v>
      </c>
      <c r="B44" s="40" t="s">
        <v>112</v>
      </c>
      <c r="C44" s="20" t="s">
        <v>49</v>
      </c>
      <c r="D44" s="69">
        <v>2700</v>
      </c>
      <c r="E44" s="68">
        <v>516.8</v>
      </c>
      <c r="F44" s="78">
        <f t="shared" si="0"/>
        <v>0.1914074074074074</v>
      </c>
    </row>
    <row r="45" spans="1:6" s="17" customFormat="1" ht="45.75" customHeight="1">
      <c r="A45" s="48" t="s">
        <v>153</v>
      </c>
      <c r="B45" s="40" t="s">
        <v>154</v>
      </c>
      <c r="C45" s="20" t="s">
        <v>155</v>
      </c>
      <c r="D45" s="69">
        <v>0</v>
      </c>
      <c r="E45" s="68">
        <v>83.6</v>
      </c>
      <c r="F45" s="78"/>
    </row>
    <row r="46" spans="1:6" s="17" customFormat="1" ht="21" customHeight="1">
      <c r="A46" s="51" t="s">
        <v>129</v>
      </c>
      <c r="B46" s="41" t="s">
        <v>50</v>
      </c>
      <c r="C46" s="25" t="s">
        <v>51</v>
      </c>
      <c r="D46" s="63">
        <f>SUM(D47+D48)</f>
        <v>3750</v>
      </c>
      <c r="E46" s="64">
        <f>SUM(E47+E48)</f>
        <v>2318.4</v>
      </c>
      <c r="F46" s="65">
        <f t="shared" si="0"/>
        <v>0.61824</v>
      </c>
    </row>
    <row r="47" spans="1:6" s="23" customFormat="1" ht="65.25" customHeight="1">
      <c r="A47" s="44" t="s">
        <v>130</v>
      </c>
      <c r="B47" s="38" t="s">
        <v>116</v>
      </c>
      <c r="C47" s="16" t="s">
        <v>52</v>
      </c>
      <c r="D47" s="27">
        <v>700</v>
      </c>
      <c r="E47" s="27">
        <v>363</v>
      </c>
      <c r="F47" s="55">
        <f t="shared" si="0"/>
        <v>0.5185714285714286</v>
      </c>
    </row>
    <row r="48" spans="1:6" s="17" customFormat="1" ht="29.25" customHeight="1">
      <c r="A48" s="49" t="s">
        <v>131</v>
      </c>
      <c r="B48" s="38" t="s">
        <v>53</v>
      </c>
      <c r="C48" s="16" t="s">
        <v>54</v>
      </c>
      <c r="D48" s="27">
        <f>SUM(D49)</f>
        <v>3050</v>
      </c>
      <c r="E48" s="27">
        <f>SUM(E49)</f>
        <v>1955.4</v>
      </c>
      <c r="F48" s="72">
        <f t="shared" si="0"/>
        <v>0.6411147540983607</v>
      </c>
    </row>
    <row r="49" spans="1:6" s="17" customFormat="1" ht="62.25" customHeight="1">
      <c r="A49" s="45" t="s">
        <v>132</v>
      </c>
      <c r="B49" s="39" t="s">
        <v>55</v>
      </c>
      <c r="C49" s="18" t="s">
        <v>56</v>
      </c>
      <c r="D49" s="29">
        <f>SUM(D50+D51)</f>
        <v>3050</v>
      </c>
      <c r="E49" s="59">
        <f>SUM(E50:E51)</f>
        <v>1955.4</v>
      </c>
      <c r="F49" s="76">
        <f t="shared" si="0"/>
        <v>0.6411147540983607</v>
      </c>
    </row>
    <row r="50" spans="1:6" s="17" customFormat="1" ht="52.5" customHeight="1">
      <c r="A50" s="48" t="s">
        <v>133</v>
      </c>
      <c r="B50" s="40" t="s">
        <v>57</v>
      </c>
      <c r="C50" s="20" t="s">
        <v>58</v>
      </c>
      <c r="D50" s="28">
        <v>3000</v>
      </c>
      <c r="E50" s="28">
        <v>1940.5</v>
      </c>
      <c r="F50" s="76">
        <f t="shared" si="0"/>
        <v>0.6468333333333334</v>
      </c>
    </row>
    <row r="51" spans="1:6" s="33" customFormat="1" ht="67.5" customHeight="1">
      <c r="A51" s="48" t="s">
        <v>134</v>
      </c>
      <c r="B51" s="40" t="s">
        <v>59</v>
      </c>
      <c r="C51" s="20" t="s">
        <v>60</v>
      </c>
      <c r="D51" s="28">
        <v>50</v>
      </c>
      <c r="E51" s="28">
        <v>14.9</v>
      </c>
      <c r="F51" s="76">
        <f t="shared" si="0"/>
        <v>0.298</v>
      </c>
    </row>
    <row r="52" spans="1:6" s="33" customFormat="1" ht="18" customHeight="1">
      <c r="A52" s="51" t="s">
        <v>15</v>
      </c>
      <c r="B52" s="11" t="s">
        <v>61</v>
      </c>
      <c r="C52" s="12" t="s">
        <v>62</v>
      </c>
      <c r="D52" s="13">
        <f>D53</f>
        <v>600</v>
      </c>
      <c r="E52" s="13">
        <f>SUM(E53)</f>
        <v>197.8</v>
      </c>
      <c r="F52" s="55">
        <f>SUM(F53)</f>
        <v>0.32966666666666666</v>
      </c>
    </row>
    <row r="53" spans="1:6" s="14" customFormat="1" ht="21" customHeight="1">
      <c r="A53" s="44" t="s">
        <v>147</v>
      </c>
      <c r="B53" s="15" t="s">
        <v>94</v>
      </c>
      <c r="C53" s="62" t="s">
        <v>95</v>
      </c>
      <c r="D53" s="27">
        <f>D54</f>
        <v>600</v>
      </c>
      <c r="E53" s="13">
        <f>SUM(E54)</f>
        <v>197.8</v>
      </c>
      <c r="F53" s="55">
        <f>SUM(F54)</f>
        <v>0.32966666666666666</v>
      </c>
    </row>
    <row r="54" spans="1:6" s="14" customFormat="1" ht="47.25" customHeight="1">
      <c r="A54" s="45" t="s">
        <v>148</v>
      </c>
      <c r="B54" s="39" t="s">
        <v>63</v>
      </c>
      <c r="C54" s="37" t="s">
        <v>64</v>
      </c>
      <c r="D54" s="29">
        <v>600</v>
      </c>
      <c r="E54" s="28">
        <v>197.8</v>
      </c>
      <c r="F54" s="55">
        <f t="shared" si="0"/>
        <v>0.32966666666666666</v>
      </c>
    </row>
    <row r="55" spans="1:6" s="30" customFormat="1" ht="21.75" customHeight="1">
      <c r="A55" s="51" t="s">
        <v>18</v>
      </c>
      <c r="B55" s="11" t="s">
        <v>65</v>
      </c>
      <c r="C55" s="12" t="s">
        <v>66</v>
      </c>
      <c r="D55" s="13">
        <f>SUM(D56+D73)</f>
        <v>156753.4</v>
      </c>
      <c r="E55" s="13">
        <f>SUM(E56+E73)</f>
        <v>59984.9</v>
      </c>
      <c r="F55" s="55">
        <f t="shared" si="0"/>
        <v>0.3826704875300951</v>
      </c>
    </row>
    <row r="56" spans="1:6" s="17" customFormat="1" ht="30" customHeight="1">
      <c r="A56" s="51" t="s">
        <v>0</v>
      </c>
      <c r="B56" s="41" t="s">
        <v>67</v>
      </c>
      <c r="C56" s="25" t="s">
        <v>90</v>
      </c>
      <c r="D56" s="13">
        <f>SUM(D63+D58+D60)</f>
        <v>156753.4</v>
      </c>
      <c r="E56" s="13">
        <f>SUM(E63+E58+E60)</f>
        <v>60068.5</v>
      </c>
      <c r="F56" s="55">
        <f t="shared" si="0"/>
        <v>0.3832038092953646</v>
      </c>
    </row>
    <row r="57" spans="1:6" s="17" customFormat="1" ht="33" customHeight="1">
      <c r="A57" s="44" t="s">
        <v>1</v>
      </c>
      <c r="B57" s="38" t="s">
        <v>91</v>
      </c>
      <c r="C57" s="16" t="s">
        <v>92</v>
      </c>
      <c r="D57" s="27">
        <f>D58</f>
        <v>54061.6</v>
      </c>
      <c r="E57" s="27">
        <f>SUM(E58)</f>
        <v>27030.6</v>
      </c>
      <c r="F57" s="55">
        <f t="shared" si="0"/>
        <v>0.4999963005164479</v>
      </c>
    </row>
    <row r="58" spans="1:6" s="17" customFormat="1" ht="21" customHeight="1">
      <c r="A58" s="45" t="s">
        <v>2</v>
      </c>
      <c r="B58" s="39" t="s">
        <v>68</v>
      </c>
      <c r="C58" s="18" t="s">
        <v>69</v>
      </c>
      <c r="D58" s="29">
        <v>54061.6</v>
      </c>
      <c r="E58" s="34">
        <f>SUM(E59)</f>
        <v>27030.6</v>
      </c>
      <c r="F58" s="76">
        <f t="shared" si="0"/>
        <v>0.4999963005164479</v>
      </c>
    </row>
    <row r="59" spans="1:6" s="33" customFormat="1" ht="49.5" customHeight="1">
      <c r="A59" s="48" t="s">
        <v>3</v>
      </c>
      <c r="B59" s="40" t="s">
        <v>70</v>
      </c>
      <c r="C59" s="20" t="s">
        <v>113</v>
      </c>
      <c r="D59" s="28">
        <v>54061.6</v>
      </c>
      <c r="E59" s="34">
        <v>27030.6</v>
      </c>
      <c r="F59" s="76">
        <f t="shared" si="0"/>
        <v>0.4999963005164479</v>
      </c>
    </row>
    <row r="60" spans="1:6" s="33" customFormat="1" ht="30.75" customHeight="1">
      <c r="A60" s="44" t="s">
        <v>4</v>
      </c>
      <c r="B60" s="38" t="s">
        <v>160</v>
      </c>
      <c r="C60" s="16" t="s">
        <v>161</v>
      </c>
      <c r="D60" s="27">
        <f>D61</f>
        <v>29511</v>
      </c>
      <c r="E60" s="27">
        <f>E61</f>
        <v>0</v>
      </c>
      <c r="F60" s="55">
        <f t="shared" si="0"/>
        <v>0</v>
      </c>
    </row>
    <row r="61" spans="1:6" s="33" customFormat="1" ht="24" customHeight="1">
      <c r="A61" s="45" t="s">
        <v>5</v>
      </c>
      <c r="B61" s="39" t="s">
        <v>162</v>
      </c>
      <c r="C61" s="18" t="s">
        <v>163</v>
      </c>
      <c r="D61" s="28">
        <f>D62</f>
        <v>29511</v>
      </c>
      <c r="E61" s="28">
        <f>E62</f>
        <v>0</v>
      </c>
      <c r="F61" s="76">
        <f t="shared" si="0"/>
        <v>0</v>
      </c>
    </row>
    <row r="62" spans="1:6" s="33" customFormat="1" ht="31.5" customHeight="1">
      <c r="A62" s="48" t="s">
        <v>135</v>
      </c>
      <c r="B62" s="40" t="s">
        <v>164</v>
      </c>
      <c r="C62" s="20" t="s">
        <v>165</v>
      </c>
      <c r="D62" s="28">
        <v>29511</v>
      </c>
      <c r="E62" s="34"/>
      <c r="F62" s="76">
        <f t="shared" si="0"/>
        <v>0</v>
      </c>
    </row>
    <row r="63" spans="1:6" s="17" customFormat="1" ht="32.25" customHeight="1">
      <c r="A63" s="44" t="s">
        <v>141</v>
      </c>
      <c r="B63" s="38" t="s">
        <v>71</v>
      </c>
      <c r="C63" s="16" t="s">
        <v>72</v>
      </c>
      <c r="D63" s="27">
        <f>SUM(D64+D69)</f>
        <v>73180.8</v>
      </c>
      <c r="E63" s="32">
        <f>SUM(E64+E69)</f>
        <v>33037.9</v>
      </c>
      <c r="F63" s="55">
        <f t="shared" si="0"/>
        <v>0.45145584634221</v>
      </c>
    </row>
    <row r="64" spans="1:6" s="21" customFormat="1" ht="30" customHeight="1">
      <c r="A64" s="47" t="s">
        <v>146</v>
      </c>
      <c r="B64" s="42" t="s">
        <v>73</v>
      </c>
      <c r="C64" s="18" t="s">
        <v>74</v>
      </c>
      <c r="D64" s="29">
        <f>D65</f>
        <v>58338.100000000006</v>
      </c>
      <c r="E64" s="22">
        <f>SUM(E65)</f>
        <v>25495.3</v>
      </c>
      <c r="F64" s="76">
        <f t="shared" si="0"/>
        <v>0.43702657439992043</v>
      </c>
    </row>
    <row r="65" spans="1:6" s="21" customFormat="1" ht="66" customHeight="1">
      <c r="A65" s="46" t="s">
        <v>166</v>
      </c>
      <c r="B65" s="43" t="s">
        <v>98</v>
      </c>
      <c r="C65" s="20" t="s">
        <v>93</v>
      </c>
      <c r="D65" s="28">
        <f>SUM(D66:D68)</f>
        <v>58338.100000000006</v>
      </c>
      <c r="E65" s="29">
        <f>SUM(E66:E68)</f>
        <v>25495.3</v>
      </c>
      <c r="F65" s="76">
        <f t="shared" si="0"/>
        <v>0.43702657439992043</v>
      </c>
    </row>
    <row r="66" spans="1:6" s="21" customFormat="1" ht="65.25" customHeight="1">
      <c r="A66" s="48" t="s">
        <v>167</v>
      </c>
      <c r="B66" s="40" t="s">
        <v>75</v>
      </c>
      <c r="C66" s="20" t="s">
        <v>97</v>
      </c>
      <c r="D66" s="34">
        <v>4240</v>
      </c>
      <c r="E66" s="28">
        <v>2114.4</v>
      </c>
      <c r="F66" s="76">
        <f t="shared" si="0"/>
        <v>0.4986792452830189</v>
      </c>
    </row>
    <row r="67" spans="1:6" s="33" customFormat="1" ht="111.75" customHeight="1">
      <c r="A67" s="48" t="s">
        <v>168</v>
      </c>
      <c r="B67" s="40" t="s">
        <v>76</v>
      </c>
      <c r="C67" s="20" t="s">
        <v>77</v>
      </c>
      <c r="D67" s="28">
        <v>5.3</v>
      </c>
      <c r="E67" s="28">
        <v>5.3</v>
      </c>
      <c r="F67" s="76">
        <f t="shared" si="0"/>
        <v>1</v>
      </c>
    </row>
    <row r="68" spans="1:6" s="21" customFormat="1" ht="70.5" customHeight="1">
      <c r="A68" s="48" t="s">
        <v>169</v>
      </c>
      <c r="B68" s="40" t="s">
        <v>78</v>
      </c>
      <c r="C68" s="20" t="s">
        <v>79</v>
      </c>
      <c r="D68" s="28">
        <v>54092.8</v>
      </c>
      <c r="E68" s="28">
        <v>23375.6</v>
      </c>
      <c r="F68" s="76">
        <f t="shared" si="0"/>
        <v>0.43213884287742543</v>
      </c>
    </row>
    <row r="69" spans="1:6" s="21" customFormat="1" ht="46.5" customHeight="1">
      <c r="A69" s="45" t="s">
        <v>170</v>
      </c>
      <c r="B69" s="39" t="s">
        <v>80</v>
      </c>
      <c r="C69" s="18" t="s">
        <v>81</v>
      </c>
      <c r="D69" s="58">
        <f>D70</f>
        <v>14842.7</v>
      </c>
      <c r="E69" s="27">
        <f>SUM(E70)</f>
        <v>7542.6</v>
      </c>
      <c r="F69" s="72">
        <f t="shared" si="0"/>
        <v>0.5081689989018171</v>
      </c>
    </row>
    <row r="70" spans="1:6" s="21" customFormat="1" ht="62.25" customHeight="1">
      <c r="A70" s="48" t="s">
        <v>171</v>
      </c>
      <c r="B70" s="40" t="s">
        <v>82</v>
      </c>
      <c r="C70" s="20" t="s">
        <v>83</v>
      </c>
      <c r="D70" s="34">
        <f>SUM(D71+D72)</f>
        <v>14842.7</v>
      </c>
      <c r="E70" s="34">
        <f>SUM(E71:E72)</f>
        <v>7542.6</v>
      </c>
      <c r="F70" s="76">
        <f t="shared" si="0"/>
        <v>0.5081689989018171</v>
      </c>
    </row>
    <row r="71" spans="1:6" s="14" customFormat="1" ht="46.5" customHeight="1">
      <c r="A71" s="48" t="s">
        <v>172</v>
      </c>
      <c r="B71" s="40" t="s">
        <v>84</v>
      </c>
      <c r="C71" s="20" t="s">
        <v>85</v>
      </c>
      <c r="D71" s="28">
        <v>10555.5</v>
      </c>
      <c r="E71" s="34">
        <v>5460</v>
      </c>
      <c r="F71" s="76">
        <f t="shared" si="0"/>
        <v>0.5172658803467387</v>
      </c>
    </row>
    <row r="72" spans="1:6" ht="46.5" customHeight="1">
      <c r="A72" s="48" t="s">
        <v>173</v>
      </c>
      <c r="B72" s="40" t="s">
        <v>86</v>
      </c>
      <c r="C72" s="20" t="s">
        <v>87</v>
      </c>
      <c r="D72" s="34">
        <v>4287.2</v>
      </c>
      <c r="E72" s="34">
        <v>2082.6</v>
      </c>
      <c r="F72" s="76">
        <f t="shared" si="0"/>
        <v>0.4857715991789513</v>
      </c>
    </row>
    <row r="73" spans="1:6" ht="48" customHeight="1">
      <c r="A73" s="51" t="s">
        <v>179</v>
      </c>
      <c r="B73" s="41" t="s">
        <v>157</v>
      </c>
      <c r="C73" s="25" t="s">
        <v>156</v>
      </c>
      <c r="D73" s="74">
        <f>D74</f>
        <v>0</v>
      </c>
      <c r="E73" s="74">
        <f>E74</f>
        <v>-83.6</v>
      </c>
      <c r="F73" s="55"/>
    </row>
    <row r="74" spans="1:6" ht="69.75" customHeight="1">
      <c r="A74" s="48" t="s">
        <v>16</v>
      </c>
      <c r="B74" s="40" t="s">
        <v>158</v>
      </c>
      <c r="C74" s="20" t="s">
        <v>159</v>
      </c>
      <c r="D74" s="34">
        <v>0</v>
      </c>
      <c r="E74" s="34">
        <v>-83.6</v>
      </c>
      <c r="F74" s="55"/>
    </row>
    <row r="75" spans="1:10" s="2" customFormat="1" ht="21.75" customHeight="1">
      <c r="A75" s="9"/>
      <c r="B75" s="35"/>
      <c r="C75" s="12" t="s">
        <v>88</v>
      </c>
      <c r="D75" s="13">
        <f>SUM(D56+D15)</f>
        <v>292864.1</v>
      </c>
      <c r="E75" s="13">
        <f>SUM(E15+E55)</f>
        <v>133995.4</v>
      </c>
      <c r="F75" s="55">
        <f t="shared" si="0"/>
        <v>0.45753439906086135</v>
      </c>
      <c r="J75" s="53"/>
    </row>
    <row r="76" ht="21.75" customHeight="1">
      <c r="C76" s="7"/>
    </row>
    <row r="77" spans="1:4" ht="15">
      <c r="A77" s="2"/>
      <c r="B77" s="84" t="s">
        <v>23</v>
      </c>
      <c r="C77" s="84"/>
      <c r="D77" s="83"/>
    </row>
    <row r="78" spans="2:3" ht="15">
      <c r="B78" s="70"/>
      <c r="C78" s="7"/>
    </row>
    <row r="79" spans="2:3" ht="15">
      <c r="B79" s="82"/>
      <c r="C79" s="83"/>
    </row>
    <row r="80" ht="15">
      <c r="C80" s="7"/>
    </row>
    <row r="81" ht="15">
      <c r="C81" s="7"/>
    </row>
    <row r="82" ht="15">
      <c r="C82" s="7"/>
    </row>
    <row r="83" ht="15">
      <c r="C83" s="7"/>
    </row>
    <row r="84" ht="15">
      <c r="C84" s="7"/>
    </row>
    <row r="85" ht="15">
      <c r="C85" s="7"/>
    </row>
    <row r="86" ht="15">
      <c r="C86" s="7"/>
    </row>
    <row r="87" ht="15">
      <c r="C87" s="7"/>
    </row>
    <row r="88" ht="15">
      <c r="C88" s="7"/>
    </row>
    <row r="89" ht="15">
      <c r="C89" s="7"/>
    </row>
    <row r="90" ht="15">
      <c r="C90" s="7"/>
    </row>
    <row r="91" ht="15">
      <c r="C91" s="7"/>
    </row>
    <row r="92" ht="15">
      <c r="C92" s="7"/>
    </row>
    <row r="93" ht="15">
      <c r="C93" s="7"/>
    </row>
    <row r="94" ht="15">
      <c r="C94" s="7"/>
    </row>
  </sheetData>
  <sheetProtection/>
  <mergeCells count="15">
    <mergeCell ref="D1:F1"/>
    <mergeCell ref="C2:F2"/>
    <mergeCell ref="B3:D3"/>
    <mergeCell ref="B6:E6"/>
    <mergeCell ref="C7:E7"/>
    <mergeCell ref="C8:E8"/>
    <mergeCell ref="C4:F4"/>
    <mergeCell ref="C5:F5"/>
    <mergeCell ref="B79:C79"/>
    <mergeCell ref="B77:D77"/>
    <mergeCell ref="C9:E9"/>
    <mergeCell ref="C10:E10"/>
    <mergeCell ref="A12:D12"/>
    <mergeCell ref="A11:F11"/>
    <mergeCell ref="D13:E13"/>
  </mergeCells>
  <printOptions/>
  <pageMargins left="0.5511811023622047" right="0.1968503937007874" top="0" bottom="0" header="0" footer="0"/>
  <pageSetup horizontalDpi="180" verticalDpi="18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2011-09-09T10:43:07Z</cp:lastPrinted>
  <dcterms:created xsi:type="dcterms:W3CDTF">2006-09-28T05:33:49Z</dcterms:created>
  <dcterms:modified xsi:type="dcterms:W3CDTF">2014-07-15T07:22:39Z</dcterms:modified>
  <cp:category/>
  <cp:version/>
  <cp:contentType/>
  <cp:contentStatus/>
</cp:coreProperties>
</file>